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ecas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<sst xmlns="http://schemas.openxmlformats.org/spreadsheetml/2006/main" count="97" uniqueCount="64">
  <si>
    <t>Firma: Krajská správa a údržba silnic Vysočiny, příspěvková organizace</t>
  </si>
  <si>
    <t>Rekapitulace ceny</t>
  </si>
  <si>
    <t>Stavba: 2023 - III/11227 Křešín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</si>
  <si>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</si>
  <si>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</si>
  <si>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</si>
  <si>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</si>
  <si>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</si>
  <si>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</si>
  <si>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</si>
  <si>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</si>
  <si>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</si>
  <si>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</si>
  <si>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</si>
  <si>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</si>
  <si>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</t>
  </si>
  <si>
    <t>III/11227 Křešín</t>
  </si>
  <si>
    <t>O</t>
  </si>
  <si>
    <t>Rozpočet:</t>
  </si>
  <si>
    <t>0,00</t>
  </si>
  <si>
    <t>15,00</t>
  </si>
  <si>
    <t>21,00</t>
  </si>
  <si>
    <t>5</t>
  </si>
  <si>
    <t>3</t>
  </si>
  <si>
    <t>2</t>
  </si>
  <si>
    <t>SO 101</t>
  </si>
  <si>
    <t>oprava silnice III/11227 v obci Křešín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</si>
  <si>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</si>
  <si>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</si>
  <si>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</si>
  <si>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</si>
  <si>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</si>
  <si>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</si>
  <si>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</si>
  <si>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</si>
  <si>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</si>
  <si>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</si>
  <si>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</si>
  <si>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</si>
  <si>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</si>
  <si>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</si>
  <si>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</si>
  <si>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</si>
  <si>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</si>
  <si>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</si>
  <si>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</si>
  <si>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</si>
  <si>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</si>
  <si>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</si>
  <si>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</si>
  <si>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</si>
  <si>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</si>
  <si>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TS</t>
  </si>
  <si>
    <t>zahrnuje veškeré náklady spojené s objednatelem požadovanými zkouškami</t>
  </si>
  <si>
    <t>Komunikace</t>
  </si>
  <si>
    <t>567504</t>
  </si>
  <si>
    <t>VRSTVY PRO OBNOVU A OPRAVY RECYK ZA STUDENA CEM A ASF EMULZÍ</t>
  </si>
  <si>
    <t>M3</t>
  </si>
  <si>
    <t>2050*0,2=410,00000 [A]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</si>
  <si>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</si>
  <si>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572131</t>
  </si>
  <si>
    <t>INFILTRAČNÍ POSTŘIK ASFALTOVÝ DO 1,5KG/M2</t>
  </si>
  <si>
    <t>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</si>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</sst>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SUM(C10:C10)</f>
      </c>
      <c s="1"/>
      <c s="1"/>
    </row>
    <row r="7" spans="1:5" ht="12.75" customHeight="1">
      <c r="A7" s="1"/>
      <c s="4" t="s">
        <v>5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101'!I3</f>
      </c>
      <c s="21">
        <f>'SO 101'!O2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41">
        <f>0+I8+I13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47</v>
      </c>
    </row>
    <row r="12" spans="1:5" ht="12.75">
      <c r="A12" t="s">
        <v>52</v>
      </c>
      <c r="E12" s="35" t="s">
        <v>53</v>
      </c>
    </row>
    <row r="13" spans="1:18" ht="12.75" customHeight="1">
      <c r="A13" s="6" t="s">
        <v>43</v>
      </c>
      <c s="6"/>
      <c s="39" t="s">
        <v>22</v>
      </c>
      <c s="6"/>
      <c s="27" t="s">
        <v>54</v>
      </c>
      <c s="6"/>
      <c s="6"/>
      <c s="6"/>
      <c s="40">
        <f>0+Q13</f>
      </c>
      <c r="O13">
        <f>0+R13</f>
      </c>
      <c r="Q13">
        <f>0+I14+I18</f>
      </c>
      <c>
        <f>0+O14+O18</f>
      </c>
    </row>
    <row r="14" spans="1:16" ht="12.75">
      <c r="A14" s="25" t="s">
        <v>45</v>
      </c>
      <c s="29" t="s">
        <v>24</v>
      </c>
      <c s="29" t="s">
        <v>55</v>
      </c>
      <c s="25" t="s">
        <v>47</v>
      </c>
      <c s="30" t="s">
        <v>56</v>
      </c>
      <c s="31" t="s">
        <v>57</v>
      </c>
      <c s="32">
        <v>410</v>
      </c>
      <c s="33">
        <v>0</v>
      </c>
      <c s="33">
        <f>ROUND(ROUND(H14,2)*ROUND(G14,5),2)</f>
      </c>
      <c r="O14">
        <f>(I14*21)/100</f>
      </c>
      <c t="s">
        <v>24</v>
      </c>
    </row>
    <row r="15" spans="1:5" ht="12.75">
      <c r="A15" s="34" t="s">
        <v>50</v>
      </c>
      <c r="E15" s="35" t="s">
        <v>47</v>
      </c>
    </row>
    <row r="16" spans="1:5" ht="12.75">
      <c r="A16" s="36" t="s">
        <v>51</v>
      </c>
      <c r="E16" s="37" t="s">
        <v>58</v>
      </c>
    </row>
    <row r="17" spans="1:5" ht="76.5">
      <c r="A17" t="s">
        <v>52</v>
      </c>
      <c r="E17" s="35" t="s">
        <v>59</v>
      </c>
    </row>
    <row r="18" spans="1:16" ht="12.75">
      <c r="A18" s="25" t="s">
        <v>45</v>
      </c>
      <c s="29" t="s">
        <v>23</v>
      </c>
      <c s="29" t="s">
        <v>60</v>
      </c>
      <c s="25" t="s">
        <v>47</v>
      </c>
      <c s="30" t="s">
        <v>61</v>
      </c>
      <c s="31" t="s">
        <v>62</v>
      </c>
      <c s="32">
        <v>2050</v>
      </c>
      <c s="33">
        <v>0</v>
      </c>
      <c s="33">
        <f>ROUND(ROUND(H18,2)*ROUND(G18,5),2)</f>
      </c>
      <c r="O18">
        <f>(I18*21)/100</f>
      </c>
      <c t="s">
        <v>24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51</v>
      </c>
      <c r="E20" s="37" t="s">
        <v>47</v>
      </c>
    </row>
    <row r="21" spans="1:5" ht="51">
      <c r="A21" t="s">
        <v>52</v>
      </c>
      <c r="E21" s="35" t="s">
        <v>63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